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0" windowWidth="13020" windowHeight="13740" activeTab="0"/>
  </bookViews>
  <sheets>
    <sheet name="Inscriptions_6" sheetId="1" r:id="rId1"/>
    <sheet name="Matchs_6" sheetId="2" r:id="rId2"/>
    <sheet name="Tableau_6" sheetId="3" r:id="rId3"/>
    <sheet name="Classement Final_6" sheetId="4" r:id="rId4"/>
  </sheets>
  <definedNames/>
  <calcPr fullCalcOnLoad="1"/>
</workbook>
</file>

<file path=xl/sharedStrings.xml><?xml version="1.0" encoding="utf-8"?>
<sst xmlns="http://schemas.openxmlformats.org/spreadsheetml/2006/main" count="95" uniqueCount="36">
  <si>
    <t>Rang</t>
  </si>
  <si>
    <t>NOM</t>
  </si>
  <si>
    <t xml:space="preserve">PRENOM </t>
  </si>
  <si>
    <t>Etablissement Classe</t>
  </si>
  <si>
    <t>Participant</t>
  </si>
  <si>
    <t>Numéro
Match</t>
  </si>
  <si>
    <t>Tour</t>
  </si>
  <si>
    <t>Terrain</t>
  </si>
  <si>
    <t>Participant 1</t>
  </si>
  <si>
    <t>vs</t>
  </si>
  <si>
    <t>Participant 2</t>
  </si>
  <si>
    <t>Resultat</t>
  </si>
  <si>
    <t>1ère Manche</t>
  </si>
  <si>
    <t>2ème Manche</t>
  </si>
  <si>
    <t>3ème Manche</t>
  </si>
  <si>
    <t>I</t>
  </si>
  <si>
    <t>&lt;-&gt;</t>
  </si>
  <si>
    <t>DF</t>
  </si>
  <si>
    <t>3/4</t>
  </si>
  <si>
    <t>F</t>
  </si>
  <si>
    <t>Tableau à 6 participants</t>
  </si>
  <si>
    <t>Demi-finale</t>
  </si>
  <si>
    <t>Classement</t>
  </si>
  <si>
    <t>Finale</t>
  </si>
  <si>
    <t>Places 3-4</t>
  </si>
  <si>
    <t>Places 5-6</t>
  </si>
  <si>
    <t>8</t>
  </si>
  <si>
    <t>II</t>
  </si>
  <si>
    <t>III</t>
  </si>
  <si>
    <t>5/6</t>
  </si>
  <si>
    <t>Classement Final</t>
  </si>
  <si>
    <t>N° Licence</t>
  </si>
  <si>
    <t>Durée</t>
  </si>
  <si>
    <t>Heure
début</t>
  </si>
  <si>
    <t>Heure
fin</t>
  </si>
  <si>
    <t>Pointage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</si>
</sst>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6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 locked="0"/>
    </xf>
    <xf numFmtId="0" fontId="4" fillId="34" borderId="21" xfId="0" applyFont="1" applyFill="1" applyBorder="1" applyAlignment="1" applyProtection="1">
      <alignment horizontal="center" vertical="center"/>
      <protection locked="0"/>
    </xf>
    <xf numFmtId="0" fontId="4" fillId="34" borderId="22" xfId="0" applyFont="1" applyFill="1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0" fontId="4" fillId="34" borderId="2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49" fontId="4" fillId="0" borderId="1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29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0" fillId="0" borderId="0" xfId="0" applyNumberFormat="1" applyFill="1" applyAlignment="1">
      <alignment/>
    </xf>
    <xf numFmtId="0" fontId="6" fillId="0" borderId="3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6" fillId="0" borderId="31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6" fillId="0" borderId="32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9" fillId="35" borderId="31" xfId="0" applyNumberFormat="1" applyFont="1" applyFill="1" applyBorder="1" applyAlignment="1">
      <alignment horizontal="center" vertical="center"/>
    </xf>
    <xf numFmtId="0" fontId="6" fillId="0" borderId="34" xfId="0" applyNumberFormat="1" applyFont="1" applyBorder="1" applyAlignment="1">
      <alignment horizontal="left" vertical="center"/>
    </xf>
    <xf numFmtId="0" fontId="2" fillId="0" borderId="29" xfId="0" applyNumberFormat="1" applyFont="1" applyBorder="1" applyAlignment="1">
      <alignment horizontal="left" vertical="center"/>
    </xf>
    <xf numFmtId="0" fontId="2" fillId="0" borderId="29" xfId="0" applyNumberFormat="1" applyFont="1" applyBorder="1" applyAlignment="1">
      <alignment horizontal="right" vertical="center"/>
    </xf>
    <xf numFmtId="0" fontId="6" fillId="0" borderId="35" xfId="0" applyNumberFormat="1" applyFont="1" applyBorder="1" applyAlignment="1">
      <alignment horizontal="right" vertical="center"/>
    </xf>
    <xf numFmtId="0" fontId="9" fillId="35" borderId="33" xfId="0" applyNumberFormat="1" applyFont="1" applyFill="1" applyBorder="1" applyAlignment="1">
      <alignment horizontal="center" vertical="center"/>
    </xf>
    <xf numFmtId="0" fontId="2" fillId="0" borderId="31" xfId="0" applyNumberFormat="1" applyFont="1" applyBorder="1" applyAlignment="1">
      <alignment horizontal="right" vertical="center"/>
    </xf>
    <xf numFmtId="0" fontId="6" fillId="0" borderId="26" xfId="0" applyNumberFormat="1" applyFont="1" applyBorder="1" applyAlignment="1">
      <alignment horizontal="left" vertical="center"/>
    </xf>
    <xf numFmtId="0" fontId="9" fillId="35" borderId="3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2" fillId="0" borderId="33" xfId="0" applyNumberFormat="1" applyFont="1" applyBorder="1" applyAlignment="1">
      <alignment vertical="center"/>
    </xf>
    <xf numFmtId="0" fontId="6" fillId="0" borderId="29" xfId="0" applyNumberFormat="1" applyFont="1" applyBorder="1" applyAlignment="1">
      <alignment horizontal="right" vertical="center"/>
    </xf>
    <xf numFmtId="0" fontId="6" fillId="0" borderId="33" xfId="0" applyNumberFormat="1" applyFont="1" applyBorder="1" applyAlignment="1">
      <alignment vertical="center"/>
    </xf>
    <xf numFmtId="0" fontId="6" fillId="0" borderId="36" xfId="0" applyNumberFormat="1" applyFont="1" applyBorder="1" applyAlignment="1">
      <alignment horizontal="left" vertical="center"/>
    </xf>
    <xf numFmtId="0" fontId="6" fillId="0" borderId="26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vertical="center"/>
    </xf>
    <xf numFmtId="0" fontId="6" fillId="0" borderId="3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/>
    </xf>
    <xf numFmtId="0" fontId="11" fillId="0" borderId="31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0" fillId="0" borderId="31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6" fillId="0" borderId="3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6" fillId="0" borderId="35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32" xfId="0" applyNumberFormat="1" applyFont="1" applyBorder="1" applyAlignment="1">
      <alignment horizontal="right" vertical="center"/>
    </xf>
    <xf numFmtId="0" fontId="2" fillId="0" borderId="29" xfId="0" applyNumberFormat="1" applyFont="1" applyBorder="1" applyAlignment="1">
      <alignment horizontal="center" vertical="center"/>
    </xf>
    <xf numFmtId="0" fontId="9" fillId="35" borderId="37" xfId="0" applyNumberFormat="1" applyFont="1" applyFill="1" applyBorder="1" applyAlignment="1">
      <alignment horizontal="center" vertical="center"/>
    </xf>
    <xf numFmtId="0" fontId="2" fillId="0" borderId="34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2" fillId="33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2" fillId="0" borderId="41" xfId="0" applyFont="1" applyBorder="1" applyAlignment="1">
      <alignment horizontal="centerContinuous" vertical="center"/>
    </xf>
    <xf numFmtId="0" fontId="2" fillId="0" borderId="42" xfId="0" applyFont="1" applyBorder="1" applyAlignment="1">
      <alignment horizontal="centerContinuous" vertical="center"/>
    </xf>
    <xf numFmtId="0" fontId="2" fillId="0" borderId="43" xfId="0" applyFont="1" applyBorder="1" applyAlignment="1">
      <alignment horizontal="centerContinuous" vertical="center"/>
    </xf>
    <xf numFmtId="0" fontId="4" fillId="34" borderId="44" xfId="0" applyFont="1" applyFill="1" applyBorder="1" applyAlignment="1" applyProtection="1">
      <alignment horizontal="center" vertical="center"/>
      <protection locked="0"/>
    </xf>
    <xf numFmtId="0" fontId="4" fillId="34" borderId="39" xfId="0" applyFont="1" applyFill="1" applyBorder="1" applyAlignment="1" applyProtection="1">
      <alignment horizontal="center" vertical="center"/>
      <protection locked="0"/>
    </xf>
    <xf numFmtId="0" fontId="4" fillId="34" borderId="40" xfId="0" applyFont="1" applyFill="1" applyBorder="1" applyAlignment="1" applyProtection="1">
      <alignment horizontal="center" vertical="center"/>
      <protection locked="0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4" borderId="48" xfId="0" applyFont="1" applyFill="1" applyBorder="1" applyAlignment="1" applyProtection="1">
      <alignment horizontal="center" vertical="center"/>
      <protection locked="0"/>
    </xf>
    <xf numFmtId="0" fontId="4" fillId="34" borderId="49" xfId="0" applyFont="1" applyFill="1" applyBorder="1" applyAlignment="1" applyProtection="1">
      <alignment horizontal="center" vertical="center"/>
      <protection locked="0"/>
    </xf>
    <xf numFmtId="0" fontId="4" fillId="34" borderId="50" xfId="0" applyFont="1" applyFill="1" applyBorder="1" applyAlignment="1" applyProtection="1">
      <alignment horizontal="center" vertical="center"/>
      <protection locked="0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34" borderId="54" xfId="0" applyFont="1" applyFill="1" applyBorder="1" applyAlignment="1" applyProtection="1">
      <alignment horizontal="center" vertical="center"/>
      <protection locked="0"/>
    </xf>
    <xf numFmtId="0" fontId="4" fillId="34" borderId="55" xfId="0" applyFont="1" applyFill="1" applyBorder="1" applyAlignment="1" applyProtection="1">
      <alignment horizontal="center" vertical="center"/>
      <protection locked="0"/>
    </xf>
    <xf numFmtId="0" fontId="4" fillId="34" borderId="56" xfId="0" applyFont="1" applyFill="1" applyBorder="1" applyAlignment="1" applyProtection="1">
      <alignment horizontal="center" vertical="center"/>
      <protection locked="0"/>
    </xf>
    <xf numFmtId="49" fontId="4" fillId="0" borderId="52" xfId="0" applyNumberFormat="1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3" fillId="36" borderId="57" xfId="0" applyFont="1" applyFill="1" applyBorder="1" applyAlignment="1" applyProtection="1">
      <alignment horizontal="left" vertical="center"/>
      <protection locked="0"/>
    </xf>
    <xf numFmtId="0" fontId="0" fillId="36" borderId="57" xfId="0" applyFill="1" applyBorder="1" applyAlignment="1" applyProtection="1">
      <alignment vertical="center"/>
      <protection locked="0"/>
    </xf>
    <xf numFmtId="0" fontId="0" fillId="36" borderId="18" xfId="0" applyFill="1" applyBorder="1" applyAlignment="1" applyProtection="1">
      <alignment horizontal="left" vertical="center"/>
      <protection locked="0"/>
    </xf>
    <xf numFmtId="0" fontId="0" fillId="36" borderId="18" xfId="0" applyFill="1" applyBorder="1" applyAlignment="1" applyProtection="1">
      <alignment vertical="center"/>
      <protection locked="0"/>
    </xf>
    <xf numFmtId="0" fontId="0" fillId="36" borderId="24" xfId="0" applyFill="1" applyBorder="1" applyAlignment="1" applyProtection="1">
      <alignment horizontal="left" vertical="center"/>
      <protection locked="0"/>
    </xf>
    <xf numFmtId="0" fontId="0" fillId="36" borderId="24" xfId="0" applyFill="1" applyBorder="1" applyAlignment="1" applyProtection="1">
      <alignment vertical="center"/>
      <protection locked="0"/>
    </xf>
    <xf numFmtId="0" fontId="0" fillId="37" borderId="34" xfId="0" applyFill="1" applyBorder="1" applyAlignment="1" applyProtection="1">
      <alignment vertical="center"/>
      <protection locked="0"/>
    </xf>
    <xf numFmtId="0" fontId="0" fillId="37" borderId="58" xfId="0" applyFill="1" applyBorder="1" applyAlignment="1" applyProtection="1">
      <alignment vertical="center"/>
      <protection locked="0"/>
    </xf>
    <xf numFmtId="0" fontId="0" fillId="37" borderId="59" xfId="0" applyFill="1" applyBorder="1" applyAlignment="1" applyProtection="1">
      <alignment vertical="center"/>
      <protection locked="0"/>
    </xf>
    <xf numFmtId="0" fontId="4" fillId="37" borderId="17" xfId="0" applyFont="1" applyFill="1" applyBorder="1" applyAlignment="1">
      <alignment horizontal="center" vertical="center"/>
    </xf>
    <xf numFmtId="0" fontId="4" fillId="37" borderId="46" xfId="0" applyFont="1" applyFill="1" applyBorder="1" applyAlignment="1">
      <alignment horizontal="center" vertical="center"/>
    </xf>
    <xf numFmtId="0" fontId="4" fillId="37" borderId="52" xfId="0" applyFont="1" applyFill="1" applyBorder="1" applyAlignment="1">
      <alignment horizontal="center" vertical="center"/>
    </xf>
    <xf numFmtId="0" fontId="4" fillId="37" borderId="28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164" fontId="4" fillId="0" borderId="61" xfId="0" applyNumberFormat="1" applyFont="1" applyBorder="1" applyAlignment="1">
      <alignment horizontal="center" vertical="center"/>
    </xf>
    <xf numFmtId="164" fontId="4" fillId="0" borderId="49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164" fontId="47" fillId="36" borderId="63" xfId="0" applyNumberFormat="1" applyFont="1" applyFill="1" applyBorder="1" applyAlignment="1">
      <alignment horizontal="center" vertical="center"/>
    </xf>
    <xf numFmtId="164" fontId="47" fillId="36" borderId="64" xfId="0" applyNumberFormat="1" applyFont="1" applyFill="1" applyBorder="1" applyAlignment="1">
      <alignment horizontal="center" vertical="center"/>
    </xf>
    <xf numFmtId="164" fontId="47" fillId="36" borderId="48" xfId="0" applyNumberFormat="1" applyFont="1" applyFill="1" applyBorder="1" applyAlignment="1">
      <alignment horizontal="center" vertical="center"/>
    </xf>
    <xf numFmtId="164" fontId="47" fillId="36" borderId="50" xfId="0" applyNumberFormat="1" applyFont="1" applyFill="1" applyBorder="1" applyAlignment="1">
      <alignment horizontal="center" vertical="center"/>
    </xf>
    <xf numFmtId="164" fontId="47" fillId="36" borderId="65" xfId="0" applyNumberFormat="1" applyFont="1" applyFill="1" applyBorder="1" applyAlignment="1">
      <alignment horizontal="center" vertical="center"/>
    </xf>
    <xf numFmtId="164" fontId="47" fillId="36" borderId="66" xfId="0" applyNumberFormat="1" applyFont="1" applyFill="1" applyBorder="1" applyAlignment="1">
      <alignment horizontal="center" vertical="center"/>
    </xf>
    <xf numFmtId="164" fontId="47" fillId="36" borderId="21" xfId="0" applyNumberFormat="1" applyFont="1" applyFill="1" applyBorder="1" applyAlignment="1">
      <alignment horizontal="center" vertical="center"/>
    </xf>
    <xf numFmtId="164" fontId="47" fillId="36" borderId="39" xfId="0" applyNumberFormat="1" applyFont="1" applyFill="1" applyBorder="1" applyAlignment="1">
      <alignment horizontal="center" vertical="center"/>
    </xf>
    <xf numFmtId="164" fontId="47" fillId="36" borderId="23" xfId="0" applyNumberFormat="1" applyFont="1" applyFill="1" applyBorder="1" applyAlignment="1">
      <alignment horizontal="center" vertical="center"/>
    </xf>
    <xf numFmtId="164" fontId="47" fillId="36" borderId="40" xfId="0" applyNumberFormat="1" applyFont="1" applyFill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6" fillId="0" borderId="0" xfId="0" applyNumberFormat="1" applyFont="1" applyAlignment="1">
      <alignment horizontal="center" vertical="center"/>
    </xf>
    <xf numFmtId="0" fontId="2" fillId="33" borderId="68" xfId="0" applyFont="1" applyFill="1" applyBorder="1" applyAlignment="1">
      <alignment horizontal="center" vertical="center" wrapText="1"/>
    </xf>
    <xf numFmtId="0" fontId="0" fillId="38" borderId="69" xfId="0" applyFill="1" applyBorder="1" applyAlignment="1">
      <alignment horizontal="left" vertical="center"/>
    </xf>
    <xf numFmtId="0" fontId="0" fillId="38" borderId="70" xfId="0" applyFill="1" applyBorder="1" applyAlignment="1">
      <alignment horizontal="left" vertical="center"/>
    </xf>
    <xf numFmtId="0" fontId="0" fillId="38" borderId="71" xfId="0" applyFill="1" applyBorder="1" applyAlignment="1">
      <alignment horizontal="left" vertical="center"/>
    </xf>
    <xf numFmtId="0" fontId="3" fillId="0" borderId="33" xfId="0" applyNumberFormat="1" applyFont="1" applyBorder="1" applyAlignment="1">
      <alignment vertical="center"/>
    </xf>
    <xf numFmtId="0" fontId="0" fillId="0" borderId="31" xfId="0" applyNumberForma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0" fillId="0" borderId="35" xfId="0" applyNumberFormat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9" fillId="0" borderId="32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H14" sqref="H14"/>
    </sheetView>
  </sheetViews>
  <sheetFormatPr defaultColWidth="11.421875" defaultRowHeight="15"/>
  <cols>
    <col min="1" max="1" width="5.8515625" style="0" customWidth="1"/>
    <col min="6" max="6" width="26.421875" style="0" bestFit="1" customWidth="1"/>
    <col min="7" max="7" width="20.7109375" style="0" customWidth="1"/>
  </cols>
  <sheetData>
    <row r="1" spans="1:7" ht="39.75" customHeight="1" thickBot="1" thickTop="1">
      <c r="A1" s="1" t="s">
        <v>0</v>
      </c>
      <c r="B1" s="2" t="s">
        <v>1</v>
      </c>
      <c r="C1" s="2" t="s">
        <v>2</v>
      </c>
      <c r="D1" s="3" t="s">
        <v>3</v>
      </c>
      <c r="E1" s="120" t="s">
        <v>31</v>
      </c>
      <c r="F1" s="97" t="s">
        <v>4</v>
      </c>
      <c r="G1" s="154" t="s">
        <v>35</v>
      </c>
    </row>
    <row r="2" spans="1:7" ht="19.5" customHeight="1" thickTop="1">
      <c r="A2" s="4">
        <v>1</v>
      </c>
      <c r="B2" s="121"/>
      <c r="C2" s="121"/>
      <c r="D2" s="122"/>
      <c r="E2" s="127"/>
      <c r="F2" s="98" t="str">
        <f aca="true" t="shared" si="0" ref="F2:F7">CONCATENATE(B2," ",C2," (",D2,")")</f>
        <v>  ()</v>
      </c>
      <c r="G2" s="155"/>
    </row>
    <row r="3" spans="1:7" ht="19.5" customHeight="1">
      <c r="A3" s="5">
        <v>2</v>
      </c>
      <c r="B3" s="123"/>
      <c r="C3" s="123"/>
      <c r="D3" s="124"/>
      <c r="E3" s="128"/>
      <c r="F3" s="98" t="str">
        <f t="shared" si="0"/>
        <v>  ()</v>
      </c>
      <c r="G3" s="156"/>
    </row>
    <row r="4" spans="1:7" ht="19.5" customHeight="1">
      <c r="A4" s="5">
        <v>3</v>
      </c>
      <c r="B4" s="123"/>
      <c r="C4" s="123"/>
      <c r="D4" s="124"/>
      <c r="E4" s="128"/>
      <c r="F4" s="98" t="str">
        <f t="shared" si="0"/>
        <v>  ()</v>
      </c>
      <c r="G4" s="156"/>
    </row>
    <row r="5" spans="1:7" ht="19.5" customHeight="1">
      <c r="A5" s="5">
        <v>4</v>
      </c>
      <c r="B5" s="123"/>
      <c r="C5" s="123"/>
      <c r="D5" s="124"/>
      <c r="E5" s="128"/>
      <c r="F5" s="98" t="str">
        <f t="shared" si="0"/>
        <v>  ()</v>
      </c>
      <c r="G5" s="156"/>
    </row>
    <row r="6" spans="1:7" ht="19.5" customHeight="1">
      <c r="A6" s="5">
        <v>5</v>
      </c>
      <c r="B6" s="123"/>
      <c r="C6" s="123"/>
      <c r="D6" s="124"/>
      <c r="E6" s="128"/>
      <c r="F6" s="98" t="str">
        <f t="shared" si="0"/>
        <v>  ()</v>
      </c>
      <c r="G6" s="156"/>
    </row>
    <row r="7" spans="1:7" ht="19.5" customHeight="1" thickBot="1">
      <c r="A7" s="99">
        <v>6</v>
      </c>
      <c r="B7" s="125"/>
      <c r="C7" s="125"/>
      <c r="D7" s="126"/>
      <c r="E7" s="129"/>
      <c r="F7" s="100" t="str">
        <f t="shared" si="0"/>
        <v>  ()</v>
      </c>
      <c r="G7" s="157"/>
    </row>
    <row r="8" ht="15.75" thickTop="1"/>
  </sheetData>
  <sheetProtection sheet="1"/>
  <printOptions horizontalCentered="1" verticalCentered="1"/>
  <pageMargins left="0" right="0" top="0" bottom="0" header="0" footer="0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workbookViewId="0" topLeftCell="D1">
      <selection activeCell="F22" sqref="F22"/>
    </sheetView>
  </sheetViews>
  <sheetFormatPr defaultColWidth="9.140625" defaultRowHeight="15"/>
  <cols>
    <col min="1" max="1" width="4.7109375" style="24" customWidth="1"/>
    <col min="2" max="2" width="4.421875" style="24" bestFit="1" customWidth="1"/>
    <col min="3" max="3" width="4.7109375" style="24" customWidth="1"/>
    <col min="4" max="4" width="29.421875" style="24" customWidth="1"/>
    <col min="5" max="5" width="3.57421875" style="24" customWidth="1"/>
    <col min="6" max="6" width="29.421875" style="24" customWidth="1"/>
    <col min="7" max="9" width="3.8515625" style="24" customWidth="1"/>
    <col min="10" max="10" width="7.7109375" style="24" customWidth="1"/>
    <col min="11" max="19" width="3.8515625" style="24" customWidth="1"/>
    <col min="20" max="16384" width="9.140625" style="12" customWidth="1"/>
  </cols>
  <sheetData>
    <row r="1" spans="1:21" ht="39.75" customHeight="1" thickBot="1" thickTop="1">
      <c r="A1" s="6" t="s">
        <v>5</v>
      </c>
      <c r="B1" s="7" t="s">
        <v>6</v>
      </c>
      <c r="C1" s="7" t="s">
        <v>7</v>
      </c>
      <c r="D1" s="8" t="s">
        <v>8</v>
      </c>
      <c r="E1" s="8" t="s">
        <v>9</v>
      </c>
      <c r="F1" s="8" t="s">
        <v>10</v>
      </c>
      <c r="G1" s="9" t="s">
        <v>11</v>
      </c>
      <c r="H1" s="10"/>
      <c r="I1" s="11"/>
      <c r="J1" s="134" t="s">
        <v>32</v>
      </c>
      <c r="K1" s="101" t="s">
        <v>12</v>
      </c>
      <c r="L1" s="10"/>
      <c r="M1" s="102"/>
      <c r="N1" s="101" t="s">
        <v>13</v>
      </c>
      <c r="O1" s="10"/>
      <c r="P1" s="102"/>
      <c r="Q1" s="101" t="s">
        <v>14</v>
      </c>
      <c r="R1" s="10"/>
      <c r="S1" s="103"/>
      <c r="T1" s="139" t="s">
        <v>33</v>
      </c>
      <c r="U1" s="140" t="s">
        <v>34</v>
      </c>
    </row>
    <row r="2" spans="1:21" ht="18" customHeight="1" thickTop="1">
      <c r="A2" s="13">
        <v>1</v>
      </c>
      <c r="B2" s="14" t="s">
        <v>15</v>
      </c>
      <c r="C2" s="130"/>
      <c r="D2" s="15" t="str">
        <f>IF(Inscriptions_6!F7="  ()",CONCATENATE("Rang ",Inscriptions_6!A7),Inscriptions_6!F7)</f>
        <v>Rang 6</v>
      </c>
      <c r="E2" s="15" t="s">
        <v>9</v>
      </c>
      <c r="F2" s="15" t="str">
        <f>IF(Inscriptions_6!F5="  ()",CONCATENATE("Rang ",Inscriptions_6!A5),Inscriptions_6!F5)</f>
        <v>Rang 4</v>
      </c>
      <c r="G2" s="151">
        <f>IF(K2=M2,"",SUM(IF(K2&gt;M2,1,0),IF(N2&gt;P2,1,0),IF(Q2&lt;=S2,0,1)))</f>
      </c>
      <c r="H2" s="151" t="s">
        <v>16</v>
      </c>
      <c r="I2" s="151">
        <f>IF(K2=M2,"",SUM(IF(K2&lt;M2,1,0),IF(N2&lt;P2,1,0),IF(Q2&gt;=S2,0,1)))</f>
      </c>
      <c r="J2" s="135">
        <f>SUM(U2-T2)</f>
        <v>0</v>
      </c>
      <c r="K2" s="16"/>
      <c r="L2" s="15" t="s">
        <v>16</v>
      </c>
      <c r="M2" s="17"/>
      <c r="N2" s="16"/>
      <c r="O2" s="15" t="s">
        <v>16</v>
      </c>
      <c r="P2" s="17"/>
      <c r="Q2" s="16"/>
      <c r="R2" s="15" t="s">
        <v>16</v>
      </c>
      <c r="S2" s="104"/>
      <c r="T2" s="141"/>
      <c r="U2" s="142"/>
    </row>
    <row r="3" spans="1:21" ht="18" customHeight="1" thickBot="1">
      <c r="A3" s="107">
        <f>SUM(A2,1)</f>
        <v>2</v>
      </c>
      <c r="B3" s="108" t="s">
        <v>15</v>
      </c>
      <c r="C3" s="131"/>
      <c r="D3" s="109" t="str">
        <f>IF(Inscriptions_6!F4="  ()",CONCATENATE("Rang ",Inscriptions_6!A4),Inscriptions_6!F4)</f>
        <v>Rang 3</v>
      </c>
      <c r="E3" s="109" t="s">
        <v>9</v>
      </c>
      <c r="F3" s="109" t="str">
        <f>IF(Inscriptions_6!F6="  ()",CONCATENATE("Rang ",Inscriptions_6!A6),Inscriptions_6!F6)</f>
        <v>Rang 5</v>
      </c>
      <c r="G3" s="109">
        <f aca="true" t="shared" si="0" ref="G3:G12">IF(K3=M3,"",SUM(IF(K3&gt;M3,1,0),IF(N3&gt;P3,1,0),IF(Q3&lt;=S3,0,1)))</f>
      </c>
      <c r="H3" s="109" t="s">
        <v>16</v>
      </c>
      <c r="I3" s="109">
        <f aca="true" t="shared" si="1" ref="I3:I12">IF(K3=M3,"",SUM(IF(K3&lt;M3,1,0),IF(N3&lt;P3,1,0),IF(Q3&gt;=S3,0,1)))</f>
      </c>
      <c r="J3" s="136">
        <f aca="true" t="shared" si="2" ref="J3:J12">SUM(U3-T3)</f>
        <v>0</v>
      </c>
      <c r="K3" s="110"/>
      <c r="L3" s="109" t="s">
        <v>16</v>
      </c>
      <c r="M3" s="111"/>
      <c r="N3" s="110"/>
      <c r="O3" s="109" t="s">
        <v>16</v>
      </c>
      <c r="P3" s="111"/>
      <c r="Q3" s="110"/>
      <c r="R3" s="109" t="s">
        <v>16</v>
      </c>
      <c r="S3" s="112"/>
      <c r="T3" s="143"/>
      <c r="U3" s="144"/>
    </row>
    <row r="4" spans="1:21" ht="18" customHeight="1">
      <c r="A4" s="113">
        <v>3</v>
      </c>
      <c r="B4" s="114" t="s">
        <v>27</v>
      </c>
      <c r="C4" s="132"/>
      <c r="D4" s="115" t="str">
        <f>IF(Inscriptions_6!F2="  ()",CONCATENATE("Rang ",Inscriptions_6!A2),Inscriptions_6!F2)</f>
        <v>Rang 1</v>
      </c>
      <c r="E4" s="115" t="s">
        <v>9</v>
      </c>
      <c r="F4" s="115" t="str">
        <f>IF(G2=I2,CONCATENATE("Vainqueur Match ",A2),IF(G2&gt;I2,D2,F2))</f>
        <v>Vainqueur Match 1</v>
      </c>
      <c r="G4" s="152">
        <f t="shared" si="0"/>
      </c>
      <c r="H4" s="152" t="s">
        <v>16</v>
      </c>
      <c r="I4" s="152">
        <f t="shared" si="1"/>
      </c>
      <c r="J4" s="135">
        <f t="shared" si="2"/>
        <v>0</v>
      </c>
      <c r="K4" s="116"/>
      <c r="L4" s="115" t="s">
        <v>16</v>
      </c>
      <c r="M4" s="117"/>
      <c r="N4" s="116"/>
      <c r="O4" s="115" t="s">
        <v>16</v>
      </c>
      <c r="P4" s="117"/>
      <c r="Q4" s="116"/>
      <c r="R4" s="115" t="s">
        <v>16</v>
      </c>
      <c r="S4" s="118"/>
      <c r="T4" s="145"/>
      <c r="U4" s="146"/>
    </row>
    <row r="5" spans="1:21" ht="18" customHeight="1" thickBot="1">
      <c r="A5" s="107">
        <v>4</v>
      </c>
      <c r="B5" s="108" t="s">
        <v>27</v>
      </c>
      <c r="C5" s="131"/>
      <c r="D5" s="109" t="str">
        <f>IF(G3=I3,CONCATENATE("Vainqueur Match ",A3),IF(G3&gt;I3,D3,F3))</f>
        <v>Vainqueur Match 2</v>
      </c>
      <c r="E5" s="109" t="s">
        <v>9</v>
      </c>
      <c r="F5" s="109" t="str">
        <f>IF(Inscriptions_6!F3="  ()",CONCATENATE("Rang ",Inscriptions_6!A3),Inscriptions_6!F3)</f>
        <v>Rang 2</v>
      </c>
      <c r="G5" s="109">
        <f t="shared" si="0"/>
      </c>
      <c r="H5" s="109" t="s">
        <v>16</v>
      </c>
      <c r="I5" s="109">
        <f t="shared" si="1"/>
      </c>
      <c r="J5" s="136">
        <f t="shared" si="2"/>
        <v>0</v>
      </c>
      <c r="K5" s="110"/>
      <c r="L5" s="109" t="s">
        <v>16</v>
      </c>
      <c r="M5" s="111"/>
      <c r="N5" s="110"/>
      <c r="O5" s="109" t="s">
        <v>16</v>
      </c>
      <c r="P5" s="111"/>
      <c r="Q5" s="110"/>
      <c r="R5" s="109" t="s">
        <v>16</v>
      </c>
      <c r="S5" s="112"/>
      <c r="T5" s="143"/>
      <c r="U5" s="144"/>
    </row>
    <row r="6" spans="1:21" ht="18" customHeight="1">
      <c r="A6" s="113">
        <v>5</v>
      </c>
      <c r="B6" s="114" t="s">
        <v>28</v>
      </c>
      <c r="C6" s="132"/>
      <c r="D6" s="115" t="str">
        <f>IF(G2=I2,CONCATENATE("Perdant Match ",A2),IF(G2&lt;I2,D2,F2))</f>
        <v>Perdant Match 1</v>
      </c>
      <c r="E6" s="115" t="s">
        <v>9</v>
      </c>
      <c r="F6" s="115" t="str">
        <f>IF(G5=I5,CONCATENATE("Perdant Match ",A5),IF(G5&lt;I5,D5,F5))</f>
        <v>Perdant Match 4</v>
      </c>
      <c r="G6" s="152">
        <f t="shared" si="0"/>
      </c>
      <c r="H6" s="152" t="s">
        <v>16</v>
      </c>
      <c r="I6" s="152">
        <f t="shared" si="1"/>
      </c>
      <c r="J6" s="135">
        <f t="shared" si="2"/>
        <v>0</v>
      </c>
      <c r="K6" s="116"/>
      <c r="L6" s="115" t="s">
        <v>16</v>
      </c>
      <c r="M6" s="117"/>
      <c r="N6" s="116"/>
      <c r="O6" s="115" t="s">
        <v>16</v>
      </c>
      <c r="P6" s="117"/>
      <c r="Q6" s="116"/>
      <c r="R6" s="115" t="s">
        <v>16</v>
      </c>
      <c r="S6" s="118"/>
      <c r="T6" s="145"/>
      <c r="U6" s="146"/>
    </row>
    <row r="7" spans="1:21" ht="18" customHeight="1" thickBot="1">
      <c r="A7" s="107">
        <v>6</v>
      </c>
      <c r="B7" s="108" t="s">
        <v>28</v>
      </c>
      <c r="C7" s="131"/>
      <c r="D7" s="109" t="str">
        <f>IF(G3=I3,CONCATENATE("Perdant Match ",A3),IF(G3&lt;I3,D3,F3))</f>
        <v>Perdant Match 2</v>
      </c>
      <c r="E7" s="109" t="s">
        <v>9</v>
      </c>
      <c r="F7" s="109" t="str">
        <f>IF(G4=I4,CONCATENATE("Perdant Match ",A4),IF(G4&lt;I4,D4,F4))</f>
        <v>Perdant Match 3</v>
      </c>
      <c r="G7" s="109">
        <f t="shared" si="0"/>
      </c>
      <c r="H7" s="109" t="s">
        <v>16</v>
      </c>
      <c r="I7" s="109">
        <f t="shared" si="1"/>
      </c>
      <c r="J7" s="136">
        <f t="shared" si="2"/>
        <v>0</v>
      </c>
      <c r="K7" s="110"/>
      <c r="L7" s="109" t="s">
        <v>16</v>
      </c>
      <c r="M7" s="111"/>
      <c r="N7" s="110"/>
      <c r="O7" s="109" t="s">
        <v>16</v>
      </c>
      <c r="P7" s="111"/>
      <c r="Q7" s="110"/>
      <c r="R7" s="109" t="s">
        <v>16</v>
      </c>
      <c r="S7" s="112"/>
      <c r="T7" s="143"/>
      <c r="U7" s="144"/>
    </row>
    <row r="8" spans="1:21" ht="18" customHeight="1">
      <c r="A8" s="113">
        <v>7</v>
      </c>
      <c r="B8" s="114" t="s">
        <v>17</v>
      </c>
      <c r="C8" s="132"/>
      <c r="D8" s="115" t="str">
        <f>IF(G4=I4,CONCATENATE("Vainqueur Match ",A4),IF(G4&gt;I4,D4,F4))</f>
        <v>Vainqueur Match 3</v>
      </c>
      <c r="E8" s="115" t="s">
        <v>9</v>
      </c>
      <c r="F8" s="115" t="str">
        <f>IF(G6=I6,CONCATENATE("Vainqueur Match ",A6),IF(G6&gt;I6,D6,F6))</f>
        <v>Vainqueur Match 5</v>
      </c>
      <c r="G8" s="152">
        <f t="shared" si="0"/>
      </c>
      <c r="H8" s="152" t="s">
        <v>16</v>
      </c>
      <c r="I8" s="152">
        <f t="shared" si="1"/>
      </c>
      <c r="J8" s="135">
        <f t="shared" si="2"/>
        <v>0</v>
      </c>
      <c r="K8" s="116"/>
      <c r="L8" s="115" t="s">
        <v>16</v>
      </c>
      <c r="M8" s="117"/>
      <c r="N8" s="116"/>
      <c r="O8" s="115" t="s">
        <v>16</v>
      </c>
      <c r="P8" s="117"/>
      <c r="Q8" s="116"/>
      <c r="R8" s="115" t="s">
        <v>16</v>
      </c>
      <c r="S8" s="118"/>
      <c r="T8" s="145"/>
      <c r="U8" s="146"/>
    </row>
    <row r="9" spans="1:21" ht="18" customHeight="1" thickBot="1">
      <c r="A9" s="107">
        <v>8</v>
      </c>
      <c r="B9" s="108" t="s">
        <v>17</v>
      </c>
      <c r="C9" s="131"/>
      <c r="D9" s="109" t="str">
        <f>IF(G5=I5,CONCATENATE("Vainqueur Match ",A5),IF(G5&gt;I5,D5,F5))</f>
        <v>Vainqueur Match 4</v>
      </c>
      <c r="E9" s="109" t="s">
        <v>9</v>
      </c>
      <c r="F9" s="109" t="str">
        <f>IF(G7=I7,CONCATENATE("Vainqueur Match ",A7),IF(G7&gt;I7,D7,F7))</f>
        <v>Vainqueur Match 6</v>
      </c>
      <c r="G9" s="109">
        <f t="shared" si="0"/>
      </c>
      <c r="H9" s="109" t="s">
        <v>16</v>
      </c>
      <c r="I9" s="109">
        <f t="shared" si="1"/>
      </c>
      <c r="J9" s="136">
        <f t="shared" si="2"/>
        <v>0</v>
      </c>
      <c r="K9" s="110"/>
      <c r="L9" s="109" t="s">
        <v>16</v>
      </c>
      <c r="M9" s="111"/>
      <c r="N9" s="110"/>
      <c r="O9" s="109" t="s">
        <v>16</v>
      </c>
      <c r="P9" s="111"/>
      <c r="Q9" s="110"/>
      <c r="R9" s="109" t="s">
        <v>16</v>
      </c>
      <c r="S9" s="112"/>
      <c r="T9" s="143"/>
      <c r="U9" s="144"/>
    </row>
    <row r="10" spans="1:21" ht="18" customHeight="1">
      <c r="A10" s="113">
        <v>9</v>
      </c>
      <c r="B10" s="119" t="s">
        <v>29</v>
      </c>
      <c r="C10" s="132"/>
      <c r="D10" s="115" t="str">
        <f>IF(G6=I6,CONCATENATE("Perdant Match ",A6),IF(G6&lt;I6,D6,F6))</f>
        <v>Perdant Match 5</v>
      </c>
      <c r="E10" s="115" t="s">
        <v>9</v>
      </c>
      <c r="F10" s="115" t="str">
        <f>IF(G7=I7,CONCATENATE("Perdant Match ",A7),IF(G7&lt;I7,D7,F7))</f>
        <v>Perdant Match 6</v>
      </c>
      <c r="G10" s="152">
        <f t="shared" si="0"/>
      </c>
      <c r="H10" s="152" t="s">
        <v>16</v>
      </c>
      <c r="I10" s="152">
        <f t="shared" si="1"/>
      </c>
      <c r="J10" s="135">
        <f t="shared" si="2"/>
        <v>0</v>
      </c>
      <c r="K10" s="116"/>
      <c r="L10" s="115" t="s">
        <v>16</v>
      </c>
      <c r="M10" s="117"/>
      <c r="N10" s="116"/>
      <c r="O10" s="115" t="s">
        <v>16</v>
      </c>
      <c r="P10" s="117"/>
      <c r="Q10" s="116"/>
      <c r="R10" s="115" t="s">
        <v>16</v>
      </c>
      <c r="S10" s="118"/>
      <c r="T10" s="145"/>
      <c r="U10" s="146"/>
    </row>
    <row r="11" spans="1:21" s="23" customFormat="1" ht="18" customHeight="1">
      <c r="A11" s="13">
        <v>10</v>
      </c>
      <c r="B11" s="33" t="s">
        <v>18</v>
      </c>
      <c r="C11" s="130"/>
      <c r="D11" s="15" t="str">
        <f>IF(G8=I8,CONCATENATE("Perdant Match ",A8),IF(G8&lt;I8,D8,F8))</f>
        <v>Perdant Match 7</v>
      </c>
      <c r="E11" s="15" t="s">
        <v>9</v>
      </c>
      <c r="F11" s="15" t="str">
        <f>IF(G9=I9,CONCATENATE("Perdant Match ",A9),IF(G9&lt;I9,D9,F9))</f>
        <v>Perdant Match 8</v>
      </c>
      <c r="G11" s="15">
        <f t="shared" si="0"/>
      </c>
      <c r="H11" s="15" t="s">
        <v>16</v>
      </c>
      <c r="I11" s="15">
        <f t="shared" si="1"/>
      </c>
      <c r="J11" s="137">
        <f t="shared" si="2"/>
        <v>0</v>
      </c>
      <c r="K11" s="18"/>
      <c r="L11" s="15" t="s">
        <v>16</v>
      </c>
      <c r="M11" s="19"/>
      <c r="N11" s="18"/>
      <c r="O11" s="15" t="s">
        <v>16</v>
      </c>
      <c r="P11" s="19"/>
      <c r="Q11" s="18"/>
      <c r="R11" s="15" t="s">
        <v>16</v>
      </c>
      <c r="S11" s="105"/>
      <c r="T11" s="147"/>
      <c r="U11" s="148"/>
    </row>
    <row r="12" spans="1:21" ht="18" customHeight="1" thickBot="1">
      <c r="A12" s="34">
        <v>11</v>
      </c>
      <c r="B12" s="35" t="s">
        <v>19</v>
      </c>
      <c r="C12" s="133"/>
      <c r="D12" s="21" t="str">
        <f>IF(G8=I8,CONCATENATE("Vainqueur Match ",A8),IF(G8&gt;I8,D8,F8))</f>
        <v>Vainqueur Match 7</v>
      </c>
      <c r="E12" s="21" t="s">
        <v>9</v>
      </c>
      <c r="F12" s="21" t="str">
        <f>IF(G9=I9,CONCATENATE("Vainqueur Match ",A9),IF(G9&gt;I9,D9,F9))</f>
        <v>Vainqueur Match 8</v>
      </c>
      <c r="G12" s="21">
        <f t="shared" si="0"/>
      </c>
      <c r="H12" s="21" t="s">
        <v>16</v>
      </c>
      <c r="I12" s="21">
        <f t="shared" si="1"/>
      </c>
      <c r="J12" s="138">
        <f t="shared" si="2"/>
        <v>0</v>
      </c>
      <c r="K12" s="20"/>
      <c r="L12" s="21" t="s">
        <v>16</v>
      </c>
      <c r="M12" s="22"/>
      <c r="N12" s="20"/>
      <c r="O12" s="21" t="s">
        <v>16</v>
      </c>
      <c r="P12" s="22"/>
      <c r="Q12" s="20"/>
      <c r="R12" s="21" t="s">
        <v>16</v>
      </c>
      <c r="S12" s="106"/>
      <c r="T12" s="149"/>
      <c r="U12" s="150"/>
    </row>
    <row r="13" ht="15.75" thickTop="1"/>
  </sheetData>
  <sheetProtection sheet="1"/>
  <printOptions horizontalCentered="1" verticalCentered="1"/>
  <pageMargins left="0" right="0" top="0" bottom="0" header="0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C39" sqref="C39"/>
    </sheetView>
  </sheetViews>
  <sheetFormatPr defaultColWidth="11.421875" defaultRowHeight="15"/>
  <cols>
    <col min="2" max="4" width="12.28125" style="0" bestFit="1" customWidth="1"/>
    <col min="7" max="7" width="12.28125" style="0" bestFit="1" customWidth="1"/>
    <col min="8" max="8" width="11.140625" style="0" bestFit="1" customWidth="1"/>
  </cols>
  <sheetData>
    <row r="1" spans="3:7" ht="15" customHeight="1">
      <c r="C1" s="162" t="s">
        <v>20</v>
      </c>
      <c r="D1" s="162"/>
      <c r="E1" s="162"/>
      <c r="F1" s="162"/>
      <c r="G1" s="163"/>
    </row>
    <row r="2" spans="3:7" ht="15" customHeight="1">
      <c r="C2" s="162"/>
      <c r="D2" s="162"/>
      <c r="E2" s="162"/>
      <c r="F2" s="162"/>
      <c r="G2" s="163"/>
    </row>
    <row r="3" ht="15" customHeight="1"/>
    <row r="4" spans="1:11" ht="15" customHeight="1">
      <c r="A4" s="25"/>
      <c r="B4" s="26"/>
      <c r="C4" s="26"/>
      <c r="D4" s="26"/>
      <c r="E4" s="26"/>
      <c r="F4" s="26"/>
      <c r="G4" s="27"/>
      <c r="H4" s="26"/>
      <c r="I4" s="28"/>
      <c r="J4" s="26"/>
      <c r="K4" s="26"/>
    </row>
    <row r="5" spans="1:11" ht="15" customHeight="1">
      <c r="A5" s="26"/>
      <c r="B5" s="27"/>
      <c r="C5" s="26"/>
      <c r="D5" s="26"/>
      <c r="E5" s="26"/>
      <c r="F5" s="26"/>
      <c r="G5" s="27"/>
      <c r="H5" s="26"/>
      <c r="I5" s="26"/>
      <c r="J5" s="26"/>
      <c r="K5" s="26"/>
    </row>
    <row r="6" spans="1:11" ht="15" customHeight="1">
      <c r="A6" s="36"/>
      <c r="B6" s="37" t="str">
        <f>CONCATENATE(Matchs_6!D4)</f>
        <v>Rang 1</v>
      </c>
      <c r="C6" s="38"/>
      <c r="D6" s="36"/>
      <c r="E6" s="36"/>
      <c r="F6" s="36"/>
      <c r="G6" s="39"/>
      <c r="H6" s="36"/>
      <c r="I6" s="36"/>
      <c r="J6" s="36"/>
      <c r="K6" s="36"/>
    </row>
    <row r="7" spans="1:11" ht="15" customHeight="1">
      <c r="A7" s="36"/>
      <c r="B7" s="40"/>
      <c r="C7" s="38"/>
      <c r="D7" s="41"/>
      <c r="E7" s="42" t="s">
        <v>21</v>
      </c>
      <c r="F7" s="43"/>
      <c r="G7" s="44"/>
      <c r="H7" s="45" t="str">
        <f>CONCATENATE(Matchs_6!D6)</f>
        <v>Perdant Match 1</v>
      </c>
      <c r="I7" s="36"/>
      <c r="J7" s="36"/>
      <c r="K7" s="36"/>
    </row>
    <row r="8" spans="1:11" ht="15" customHeight="1">
      <c r="A8" s="46"/>
      <c r="B8" s="47"/>
      <c r="C8" s="48"/>
      <c r="D8" s="41"/>
      <c r="E8" s="49"/>
      <c r="F8" s="43"/>
      <c r="G8" s="44"/>
      <c r="H8" s="50"/>
      <c r="I8" s="36"/>
      <c r="J8" s="36"/>
      <c r="K8" s="36"/>
    </row>
    <row r="9" spans="1:11" ht="15" customHeight="1">
      <c r="A9" s="51"/>
      <c r="B9" s="47"/>
      <c r="C9" s="48"/>
      <c r="D9" s="41"/>
      <c r="E9" s="36"/>
      <c r="F9" s="43"/>
      <c r="G9" s="44"/>
      <c r="H9" s="52"/>
      <c r="I9" s="36"/>
      <c r="J9" s="36"/>
      <c r="K9" s="36"/>
    </row>
    <row r="10" spans="1:11" ht="15" customHeight="1">
      <c r="A10" s="41"/>
      <c r="B10" s="53">
        <v>3</v>
      </c>
      <c r="C10" s="54" t="str">
        <f>CONCATENATE(Matchs_6!D8)</f>
        <v>Vainqueur Match 3</v>
      </c>
      <c r="D10" s="55"/>
      <c r="E10" s="153" t="str">
        <f>CONCATENATE("(",Matchs_6!G8," : ",Matchs_6!I8,")")</f>
        <v>( : )</v>
      </c>
      <c r="F10" s="56"/>
      <c r="G10" s="57" t="str">
        <f>CONCATENATE(Matchs_6!F8)</f>
        <v>Vainqueur Match 5</v>
      </c>
      <c r="H10" s="58">
        <v>5</v>
      </c>
      <c r="I10" s="36"/>
      <c r="J10" s="36"/>
      <c r="K10" s="36"/>
    </row>
    <row r="11" spans="1:11" ht="15" customHeight="1">
      <c r="A11" s="41"/>
      <c r="B11" s="59" t="str">
        <f>CONCATENATE("(",Matchs_6!G4," : ",Matchs_6!I4,")")</f>
        <v>( : )</v>
      </c>
      <c r="C11" s="46"/>
      <c r="D11" s="60"/>
      <c r="E11" s="61">
        <v>7</v>
      </c>
      <c r="F11" s="48"/>
      <c r="G11" s="62"/>
      <c r="H11" s="63" t="str">
        <f>CONCATENATE("(",Matchs_6!G6," : ",Matchs_6!I6,")")</f>
        <v>( : )</v>
      </c>
      <c r="I11" s="36"/>
      <c r="J11" s="36"/>
      <c r="K11" s="36"/>
    </row>
    <row r="12" spans="1:11" ht="15" customHeight="1">
      <c r="A12" s="64" t="str">
        <f>CONCATENATE(Matchs_6!D2)</f>
        <v>Rang 6</v>
      </c>
      <c r="B12" s="47"/>
      <c r="C12" s="48"/>
      <c r="D12" s="41"/>
      <c r="E12" s="36"/>
      <c r="F12" s="43"/>
      <c r="G12" s="44"/>
      <c r="H12" s="65"/>
      <c r="I12" s="36"/>
      <c r="J12" s="36"/>
      <c r="K12" s="36"/>
    </row>
    <row r="13" spans="1:11" ht="15" customHeight="1">
      <c r="A13" s="47"/>
      <c r="B13" s="47"/>
      <c r="C13" s="48"/>
      <c r="D13" s="41"/>
      <c r="E13" s="43"/>
      <c r="F13" s="43"/>
      <c r="G13" s="44"/>
      <c r="H13" s="54" t="str">
        <f>CONCATENATE(Matchs_6!F6)</f>
        <v>Perdant Match 4</v>
      </c>
      <c r="I13" s="36"/>
      <c r="J13" s="36"/>
      <c r="K13" s="36"/>
    </row>
    <row r="14" spans="1:11" ht="15" customHeight="1">
      <c r="A14" s="53">
        <v>1</v>
      </c>
      <c r="B14" s="66" t="str">
        <f>CONCATENATE(Matchs_6!F4)</f>
        <v>Vainqueur Match 1</v>
      </c>
      <c r="C14" s="38"/>
      <c r="D14" s="41"/>
      <c r="E14" s="43"/>
      <c r="F14" s="43"/>
      <c r="G14" s="44"/>
      <c r="H14" s="67"/>
      <c r="I14" s="36"/>
      <c r="J14" s="36"/>
      <c r="K14" s="36"/>
    </row>
    <row r="15" spans="1:11" ht="15" customHeight="1">
      <c r="A15" s="59" t="str">
        <f>CONCATENATE("(",Matchs_6!G2," : ",Matchs_6!I2,")")</f>
        <v>( : )</v>
      </c>
      <c r="B15" s="60"/>
      <c r="C15" s="38"/>
      <c r="D15" s="41"/>
      <c r="E15" s="43"/>
      <c r="F15" s="43"/>
      <c r="G15" s="44"/>
      <c r="H15" s="36"/>
      <c r="I15" s="36"/>
      <c r="J15" s="164" t="s">
        <v>22</v>
      </c>
      <c r="K15" s="165"/>
    </row>
    <row r="16" spans="1:11" ht="15" customHeight="1">
      <c r="A16" s="57" t="str">
        <f>CONCATENATE(Matchs_6!F2)</f>
        <v>Rang 4</v>
      </c>
      <c r="B16" s="68"/>
      <c r="C16" s="68"/>
      <c r="D16" s="45" t="str">
        <f>CONCATENATE(Matchs_6!D12)</f>
        <v>Vainqueur Match 7</v>
      </c>
      <c r="E16" s="69"/>
      <c r="F16" s="45" t="str">
        <f>CONCATENATE(Matchs_6!D11)</f>
        <v>Perdant Match 7</v>
      </c>
      <c r="G16" s="70"/>
      <c r="H16" s="45" t="str">
        <f>CONCATENATE(Matchs_6!D10)</f>
        <v>Perdant Match 5</v>
      </c>
      <c r="I16" s="71">
        <v>1</v>
      </c>
      <c r="J16" s="158" t="str">
        <f>'Classement Final_6'!B2</f>
        <v>Place 1</v>
      </c>
      <c r="K16" s="159"/>
    </row>
    <row r="17" spans="1:11" ht="15" customHeight="1">
      <c r="A17" s="36"/>
      <c r="B17" s="36"/>
      <c r="C17" s="36"/>
      <c r="D17" s="50"/>
      <c r="E17" s="72"/>
      <c r="F17" s="73"/>
      <c r="G17" s="74"/>
      <c r="H17" s="50"/>
      <c r="I17" s="71">
        <v>2</v>
      </c>
      <c r="J17" s="158" t="str">
        <f>'Classement Final_6'!B3</f>
        <v>Place 2</v>
      </c>
      <c r="K17" s="159"/>
    </row>
    <row r="18" spans="1:11" ht="15" customHeight="1">
      <c r="A18" s="38"/>
      <c r="B18" s="41"/>
      <c r="C18" s="41"/>
      <c r="D18" s="75" t="s">
        <v>23</v>
      </c>
      <c r="E18" s="72"/>
      <c r="F18" s="76" t="s">
        <v>24</v>
      </c>
      <c r="G18" s="77"/>
      <c r="H18" s="75" t="s">
        <v>25</v>
      </c>
      <c r="I18" s="71">
        <v>3</v>
      </c>
      <c r="J18" s="158" t="str">
        <f>'Classement Final_6'!B4</f>
        <v>Place 3</v>
      </c>
      <c r="K18" s="159"/>
    </row>
    <row r="19" spans="1:11" ht="15" customHeight="1">
      <c r="A19" s="36"/>
      <c r="B19" s="41"/>
      <c r="C19" s="41"/>
      <c r="D19" s="78"/>
      <c r="E19" s="43"/>
      <c r="F19" s="79"/>
      <c r="G19" s="80"/>
      <c r="H19" s="78"/>
      <c r="I19" s="71">
        <v>4</v>
      </c>
      <c r="J19" s="158" t="str">
        <f>'Classement Final_6'!B5</f>
        <v>Place 4</v>
      </c>
      <c r="K19" s="159"/>
    </row>
    <row r="20" spans="1:11" ht="15" customHeight="1">
      <c r="A20" s="41"/>
      <c r="B20" s="36"/>
      <c r="C20" s="36"/>
      <c r="D20" s="58">
        <v>11</v>
      </c>
      <c r="E20" s="72"/>
      <c r="F20" s="53">
        <v>10</v>
      </c>
      <c r="G20" s="81"/>
      <c r="H20" s="58">
        <v>9</v>
      </c>
      <c r="I20" s="71">
        <v>5</v>
      </c>
      <c r="J20" s="158" t="str">
        <f>'Classement Final_6'!B6</f>
        <v>Place 5</v>
      </c>
      <c r="K20" s="159"/>
    </row>
    <row r="21" spans="1:11" ht="15" customHeight="1">
      <c r="A21" s="36"/>
      <c r="B21" s="41"/>
      <c r="C21" s="41"/>
      <c r="D21" s="82"/>
      <c r="E21" s="43"/>
      <c r="F21" s="83"/>
      <c r="G21" s="84"/>
      <c r="H21" s="82"/>
      <c r="I21" s="71">
        <v>6</v>
      </c>
      <c r="J21" s="160" t="str">
        <f>'Classement Final_6'!B7</f>
        <v>Place 6</v>
      </c>
      <c r="K21" s="161"/>
    </row>
    <row r="22" spans="1:11" ht="15" customHeight="1">
      <c r="A22" s="36"/>
      <c r="B22" s="41"/>
      <c r="C22" s="41"/>
      <c r="D22" s="75" t="str">
        <f>CONCATENATE("(",Matchs_6!G12," : ",Matchs_6!I12,")")</f>
        <v>( : )</v>
      </c>
      <c r="E22" s="43"/>
      <c r="F22" s="76" t="str">
        <f>CONCATENATE("(",Matchs_6!G11," : ",Matchs_6!I11,")")</f>
        <v>( : )</v>
      </c>
      <c r="G22" s="77"/>
      <c r="H22" s="75" t="str">
        <f>CONCATENATE("(",Matchs_6!G10," : ",Matchs_6!I10,")")</f>
        <v>( : )</v>
      </c>
      <c r="I22" s="36"/>
      <c r="J22" s="36"/>
      <c r="K22" s="36"/>
    </row>
    <row r="23" spans="1:11" ht="15" customHeight="1">
      <c r="A23" s="36"/>
      <c r="B23" s="36"/>
      <c r="C23" s="36"/>
      <c r="D23" s="82"/>
      <c r="E23" s="43"/>
      <c r="F23" s="85"/>
      <c r="G23" s="74"/>
      <c r="H23" s="82"/>
      <c r="I23" s="36"/>
      <c r="J23" s="36"/>
      <c r="K23" s="36"/>
    </row>
    <row r="24" spans="1:11" ht="15" customHeight="1">
      <c r="A24" s="64" t="str">
        <f>CONCATENATE(Matchs_6!D3)</f>
        <v>Rang 3</v>
      </c>
      <c r="B24" s="68"/>
      <c r="C24" s="68"/>
      <c r="D24" s="54" t="str">
        <f>CONCATENATE(Matchs_6!F12)</f>
        <v>Vainqueur Match 8</v>
      </c>
      <c r="E24" s="86"/>
      <c r="F24" s="87" t="str">
        <f>CONCATENATE(Matchs_6!F11)</f>
        <v>Perdant Match 8</v>
      </c>
      <c r="G24" s="88"/>
      <c r="H24" s="54" t="str">
        <f>CONCATENATE(Matchs_6!F10)</f>
        <v>Perdant Match 6</v>
      </c>
      <c r="I24" s="36"/>
      <c r="J24" s="36"/>
      <c r="K24" s="36"/>
    </row>
    <row r="25" spans="1:11" ht="15" customHeight="1">
      <c r="A25" s="47"/>
      <c r="B25" s="36"/>
      <c r="C25" s="36"/>
      <c r="D25" s="48"/>
      <c r="E25" s="43"/>
      <c r="F25" s="72"/>
      <c r="G25" s="74"/>
      <c r="H25" s="48"/>
      <c r="I25" s="36"/>
      <c r="J25" s="36"/>
      <c r="K25" s="36"/>
    </row>
    <row r="26" spans="1:11" ht="15" customHeight="1">
      <c r="A26" s="53">
        <v>2</v>
      </c>
      <c r="B26" s="45" t="str">
        <f>CONCATENATE(Matchs_6!D5)</f>
        <v>Vainqueur Match 2</v>
      </c>
      <c r="C26" s="45"/>
      <c r="D26" s="41"/>
      <c r="E26" s="43"/>
      <c r="F26" s="43"/>
      <c r="G26" s="44"/>
      <c r="H26" s="36"/>
      <c r="I26" s="36"/>
      <c r="J26" s="36"/>
      <c r="K26" s="36"/>
    </row>
    <row r="27" spans="1:11" ht="15" customHeight="1">
      <c r="A27" s="59" t="str">
        <f>CONCATENATE("(",Matchs_6!G3," : ",Matchs_6!I3,")")</f>
        <v>( : )</v>
      </c>
      <c r="B27" s="40"/>
      <c r="C27" s="38"/>
      <c r="D27" s="41"/>
      <c r="E27" s="43"/>
      <c r="F27" s="43"/>
      <c r="G27" s="44"/>
      <c r="H27" s="45" t="str">
        <f>CONCATENATE(Matchs_6!D7)</f>
        <v>Perdant Match 2</v>
      </c>
      <c r="I27" s="36"/>
      <c r="J27" s="36"/>
      <c r="K27" s="36"/>
    </row>
    <row r="28" spans="1:11" ht="15" customHeight="1">
      <c r="A28" s="57" t="str">
        <f>CONCATENATE(Matchs_6!F3)</f>
        <v>Rang 5</v>
      </c>
      <c r="B28" s="59"/>
      <c r="C28" s="46"/>
      <c r="D28" s="89"/>
      <c r="E28" s="86"/>
      <c r="F28" s="86"/>
      <c r="G28" s="90"/>
      <c r="H28" s="91"/>
      <c r="I28" s="36"/>
      <c r="J28" s="36"/>
      <c r="K28" s="36"/>
    </row>
    <row r="29" spans="1:11" ht="15" customHeight="1">
      <c r="A29" s="36"/>
      <c r="B29" s="47"/>
      <c r="C29" s="48"/>
      <c r="D29" s="41"/>
      <c r="E29" s="92"/>
      <c r="F29" s="43"/>
      <c r="G29" s="44"/>
      <c r="H29" s="65"/>
      <c r="I29" s="36"/>
      <c r="J29" s="36"/>
      <c r="K29" s="36"/>
    </row>
    <row r="30" spans="1:11" ht="15" customHeight="1">
      <c r="A30" s="36"/>
      <c r="B30" s="53">
        <v>4</v>
      </c>
      <c r="C30" s="54" t="str">
        <f>CONCATENATE(Matchs_6!D9)</f>
        <v>Vainqueur Match 4</v>
      </c>
      <c r="D30" s="55"/>
      <c r="E30" s="93" t="s">
        <v>26</v>
      </c>
      <c r="F30" s="94"/>
      <c r="G30" s="57" t="str">
        <f>CONCATENATE(Matchs_6!F9)</f>
        <v>Vainqueur Match 6</v>
      </c>
      <c r="H30" s="58">
        <v>6</v>
      </c>
      <c r="I30" s="36"/>
      <c r="J30" s="36"/>
      <c r="K30" s="36"/>
    </row>
    <row r="31" spans="1:11" ht="15" customHeight="1">
      <c r="A31" s="41"/>
      <c r="B31" s="59" t="str">
        <f>CONCATENATE("(",Matchs_6!G5," : ",Matchs_6!I5,")")</f>
        <v>( : )</v>
      </c>
      <c r="C31" s="46"/>
      <c r="D31" s="38"/>
      <c r="E31" s="95" t="str">
        <f>CONCATENATE("(",Matchs_6!G9," : ",Matchs_6!I9,")")</f>
        <v>( : )</v>
      </c>
      <c r="F31" s="48"/>
      <c r="G31" s="62"/>
      <c r="H31" s="63" t="str">
        <f>CONCATENATE("(",Matchs_6!G7," : ",Matchs_6!I7,")")</f>
        <v>( : )</v>
      </c>
      <c r="I31" s="36"/>
      <c r="J31" s="36"/>
      <c r="K31" s="36"/>
    </row>
    <row r="32" spans="1:11" ht="15" customHeight="1">
      <c r="A32" s="36"/>
      <c r="B32" s="47"/>
      <c r="C32" s="48"/>
      <c r="D32" s="41"/>
      <c r="E32" s="96"/>
      <c r="F32" s="43"/>
      <c r="G32" s="44"/>
      <c r="H32" s="65"/>
      <c r="I32" s="36"/>
      <c r="J32" s="36"/>
      <c r="K32" s="36"/>
    </row>
    <row r="33" spans="1:11" ht="15" customHeight="1">
      <c r="A33" s="36"/>
      <c r="B33" s="47"/>
      <c r="C33" s="48"/>
      <c r="D33" s="41"/>
      <c r="E33" s="42" t="s">
        <v>21</v>
      </c>
      <c r="F33" s="43"/>
      <c r="G33" s="44"/>
      <c r="H33" s="54" t="str">
        <f>CONCATENATE(Matchs_6!F7)</f>
        <v>Perdant Match 3</v>
      </c>
      <c r="I33" s="36"/>
      <c r="J33" s="36"/>
      <c r="K33" s="36"/>
    </row>
    <row r="34" spans="1:11" ht="15" customHeight="1">
      <c r="A34" s="36"/>
      <c r="B34" s="87" t="str">
        <f>CONCATENATE(Matchs_6!F5)</f>
        <v>Rang 2</v>
      </c>
      <c r="C34" s="38"/>
      <c r="D34" s="36"/>
      <c r="E34" s="36"/>
      <c r="F34" s="36"/>
      <c r="G34" s="39"/>
      <c r="H34" s="67"/>
      <c r="I34" s="36"/>
      <c r="J34" s="36"/>
      <c r="K34" s="36"/>
    </row>
    <row r="35" spans="1:11" ht="15">
      <c r="A35" s="26"/>
      <c r="B35" s="30"/>
      <c r="C35" s="29"/>
      <c r="D35" s="26"/>
      <c r="E35" s="26"/>
      <c r="F35" s="26"/>
      <c r="G35" s="27"/>
      <c r="H35" s="26"/>
      <c r="I35" s="26"/>
      <c r="J35" s="26"/>
      <c r="K35" s="26"/>
    </row>
    <row r="36" spans="2:7" ht="15">
      <c r="B36" s="31"/>
      <c r="C36" s="31"/>
      <c r="G36" s="32"/>
    </row>
  </sheetData>
  <sheetProtection sheet="1"/>
  <mergeCells count="8">
    <mergeCell ref="J20:K20"/>
    <mergeCell ref="J21:K21"/>
    <mergeCell ref="C1:G2"/>
    <mergeCell ref="J15:K15"/>
    <mergeCell ref="J16:K16"/>
    <mergeCell ref="J17:K17"/>
    <mergeCell ref="J18:K18"/>
    <mergeCell ref="J19:K19"/>
  </mergeCells>
  <printOptions horizontalCentered="1" verticalCentered="1"/>
  <pageMargins left="0" right="0" top="0" bottom="0" header="0" footer="0"/>
  <pageSetup horizontalDpi="360" verticalDpi="360" orientation="landscape" paperSize="9" r:id="rId1"/>
  <ignoredErrors>
    <ignoredError sqref="E3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F21" sqref="F21"/>
    </sheetView>
  </sheetViews>
  <sheetFormatPr defaultColWidth="8.7109375" defaultRowHeight="15"/>
  <cols>
    <col min="1" max="1" width="3.00390625" style="12" customWidth="1"/>
    <col min="2" max="2" width="19.57421875" style="0" customWidth="1"/>
  </cols>
  <sheetData>
    <row r="1" spans="1:2" ht="39.75" customHeight="1" thickBot="1" thickTop="1">
      <c r="A1" s="166" t="s">
        <v>30</v>
      </c>
      <c r="B1" s="167"/>
    </row>
    <row r="2" spans="1:2" ht="18" customHeight="1" thickTop="1">
      <c r="A2" s="5">
        <v>1</v>
      </c>
      <c r="B2" s="98" t="str">
        <f>IF(Matchs_6!G12=Matchs_6!I12,"Place 1",IF(Matchs_6!G12&gt;Matchs_6!I12,Matchs_6!D12,Matchs_6!F12))</f>
        <v>Place 1</v>
      </c>
    </row>
    <row r="3" spans="1:2" ht="18" customHeight="1">
      <c r="A3" s="5">
        <f>SUM(A2,1)</f>
        <v>2</v>
      </c>
      <c r="B3" s="98" t="str">
        <f>IF(Matchs_6!G12=Matchs_6!I12,"Place 2",IF(Matchs_6!G12&lt;Matchs_6!I12,Matchs_6!D12,Matchs_6!F12))</f>
        <v>Place 2</v>
      </c>
    </row>
    <row r="4" spans="1:2" ht="18" customHeight="1">
      <c r="A4" s="5">
        <f>SUM(A3,1)</f>
        <v>3</v>
      </c>
      <c r="B4" s="98" t="str">
        <f>IF(Matchs_6!G11=Matchs_6!I11,"Place 3",IF(Matchs_6!G11&gt;Matchs_6!I11,Matchs_6!D11,Matchs_6!F11))</f>
        <v>Place 3</v>
      </c>
    </row>
    <row r="5" spans="1:2" ht="18" customHeight="1">
      <c r="A5" s="5">
        <f>SUM(A4,1)</f>
        <v>4</v>
      </c>
      <c r="B5" s="98" t="str">
        <f>IF(Matchs_6!G11=Matchs_6!I11,"Place 4",IF(Matchs_6!G11&lt;Matchs_6!I11,Matchs_6!D11,Matchs_6!F11))</f>
        <v>Place 4</v>
      </c>
    </row>
    <row r="6" spans="1:2" ht="18" customHeight="1">
      <c r="A6" s="5">
        <f>SUM(A5,1)</f>
        <v>5</v>
      </c>
      <c r="B6" s="98" t="str">
        <f>IF(Matchs_6!G10=Matchs_6!I10,"Place 5",IF(Matchs_6!G10&gt;Matchs_6!I10,Matchs_6!D10,Matchs_6!F10))</f>
        <v>Place 5</v>
      </c>
    </row>
    <row r="7" spans="1:2" ht="18" customHeight="1" thickBot="1">
      <c r="A7" s="99">
        <f>SUM(A6,1)</f>
        <v>6</v>
      </c>
      <c r="B7" s="100" t="str">
        <f>IF(Matchs_6!G10=Matchs_6!I10,"Place 6",IF(Matchs_6!G10&lt;Matchs_6!I10,Matchs_6!D10,Matchs_6!F10))</f>
        <v>Place 6</v>
      </c>
    </row>
    <row r="8" ht="15.75" thickTop="1"/>
  </sheetData>
  <sheetProtection sheet="1"/>
  <mergeCells count="1">
    <mergeCell ref="A1:B1"/>
  </mergeCells>
  <printOptions horizontalCentered="1" verticalCentered="1"/>
  <pageMargins left="0" right="0" top="0" bottom="0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G.Brassart</dc:creator>
  <cp:keywords/>
  <dc:description/>
  <cp:lastModifiedBy>Geoffrey</cp:lastModifiedBy>
  <cp:lastPrinted>2010-07-13T20:55:54Z</cp:lastPrinted>
  <dcterms:created xsi:type="dcterms:W3CDTF">2010-07-13T15:39:50Z</dcterms:created>
  <dcterms:modified xsi:type="dcterms:W3CDTF">2011-01-10T18:04:36Z</dcterms:modified>
  <cp:category/>
  <cp:version/>
  <cp:contentType/>
  <cp:contentStatus/>
</cp:coreProperties>
</file>